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⑮中３\"/>
    </mc:Choice>
  </mc:AlternateContent>
  <xr:revisionPtr revIDLastSave="0" documentId="13_ncr:1_{0EFB228E-E967-43E5-95B2-82D14DC1E4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Sheet1!$A$39:$F$45</definedName>
    <definedName name="_xlnm.Print_Area" localSheetId="0">Sheet1!$A$1:$O$45</definedName>
  </definedNames>
  <calcPr calcId="191029"/>
</workbook>
</file>

<file path=xl/calcChain.xml><?xml version="1.0" encoding="utf-8"?>
<calcChain xmlns="http://schemas.openxmlformats.org/spreadsheetml/2006/main">
  <c r="F45" i="1" l="1"/>
  <c r="E45" i="1"/>
  <c r="F44" i="1"/>
  <c r="E44" i="1"/>
  <c r="F43" i="1"/>
  <c r="E43" i="1"/>
  <c r="F42" i="1"/>
  <c r="E42" i="1"/>
  <c r="F41" i="1"/>
  <c r="E41" i="1"/>
  <c r="F40" i="1"/>
  <c r="E40" i="1"/>
  <c r="I16" i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B17" i="1"/>
  <c r="A17" i="1"/>
  <c r="K8" i="1" l="1"/>
  <c r="K16" i="1" s="1"/>
  <c r="J16" i="1"/>
  <c r="F15" i="1" l="1"/>
  <c r="F16" i="1" s="1"/>
  <c r="F9" i="1"/>
  <c r="F10" i="1"/>
  <c r="F11" i="1"/>
  <c r="F12" i="1"/>
  <c r="F8" i="1"/>
  <c r="E9" i="1" l="1"/>
  <c r="E10" i="1"/>
  <c r="E11" i="1"/>
  <c r="E12" i="1"/>
  <c r="E8" i="1"/>
</calcChain>
</file>

<file path=xl/sharedStrings.xml><?xml version="1.0" encoding="utf-8"?>
<sst xmlns="http://schemas.openxmlformats.org/spreadsheetml/2006/main" count="127" uniqueCount="115">
  <si>
    <t>出席番号</t>
    <rPh sb="0" eb="2">
      <t>シュッセキ</t>
    </rPh>
    <rPh sb="2" eb="4">
      <t>バンゴウ</t>
    </rPh>
    <phoneticPr fontId="2"/>
  </si>
  <si>
    <t>氏名</t>
    <rPh sb="0" eb="2">
      <t>シメイ</t>
    </rPh>
    <phoneticPr fontId="2"/>
  </si>
  <si>
    <t>演劇チケット予約状況</t>
    <rPh sb="0" eb="2">
      <t>エンゲキ</t>
    </rPh>
    <rPh sb="6" eb="8">
      <t>ヨヤク</t>
    </rPh>
    <rPh sb="8" eb="10">
      <t>ジョウキョウ</t>
    </rPh>
    <phoneticPr fontId="2"/>
  </si>
  <si>
    <t>種別</t>
    <rPh sb="0" eb="2">
      <t>シュベツ</t>
    </rPh>
    <phoneticPr fontId="2"/>
  </si>
  <si>
    <t>S　席</t>
    <rPh sb="2" eb="3">
      <t>セキ</t>
    </rPh>
    <phoneticPr fontId="2"/>
  </si>
  <si>
    <t>A　席</t>
    <rPh sb="2" eb="3">
      <t>セキ</t>
    </rPh>
    <phoneticPr fontId="2"/>
  </si>
  <si>
    <t>B　席</t>
    <rPh sb="2" eb="3">
      <t>セキ</t>
    </rPh>
    <phoneticPr fontId="2"/>
  </si>
  <si>
    <t>C　席</t>
    <rPh sb="2" eb="3">
      <t>セキ</t>
    </rPh>
    <phoneticPr fontId="2"/>
  </si>
  <si>
    <t>自由席</t>
    <rPh sb="0" eb="3">
      <t>ジユウセキ</t>
    </rPh>
    <phoneticPr fontId="2"/>
  </si>
  <si>
    <t>料金</t>
    <rPh sb="0" eb="2">
      <t>リョウキン</t>
    </rPh>
    <phoneticPr fontId="2"/>
  </si>
  <si>
    <t>座席数</t>
    <rPh sb="0" eb="3">
      <t>ザセキスウ</t>
    </rPh>
    <phoneticPr fontId="2"/>
  </si>
  <si>
    <t>予約数</t>
    <rPh sb="0" eb="2">
      <t>ヨヤク</t>
    </rPh>
    <rPh sb="2" eb="3">
      <t>スウ</t>
    </rPh>
    <phoneticPr fontId="2"/>
  </si>
  <si>
    <t>予約率</t>
    <rPh sb="0" eb="2">
      <t>ヨヤク</t>
    </rPh>
    <rPh sb="2" eb="3">
      <t>リツ</t>
    </rPh>
    <phoneticPr fontId="2"/>
  </si>
  <si>
    <t>売上高</t>
    <rPh sb="0" eb="2">
      <t>ウリアゲ</t>
    </rPh>
    <rPh sb="2" eb="3">
      <t>ダカ</t>
    </rPh>
    <phoneticPr fontId="2"/>
  </si>
  <si>
    <t>売上高計</t>
    <rPh sb="0" eb="2">
      <t>ウリアゲ</t>
    </rPh>
    <rPh sb="2" eb="3">
      <t>ダカ</t>
    </rPh>
    <rPh sb="3" eb="4">
      <t>ケイ</t>
    </rPh>
    <phoneticPr fontId="2"/>
  </si>
  <si>
    <t>予約数計</t>
    <rPh sb="0" eb="2">
      <t>ヨヤク</t>
    </rPh>
    <rPh sb="2" eb="3">
      <t>スウ</t>
    </rPh>
    <rPh sb="3" eb="4">
      <t>ケイ</t>
    </rPh>
    <phoneticPr fontId="2"/>
  </si>
  <si>
    <t>全予約率</t>
    <rPh sb="0" eb="1">
      <t>ゼン</t>
    </rPh>
    <rPh sb="1" eb="3">
      <t>ヨヤク</t>
    </rPh>
    <rPh sb="3" eb="4">
      <t>リツ</t>
    </rPh>
    <phoneticPr fontId="2"/>
  </si>
  <si>
    <t>電話料金一覧表</t>
    <rPh sb="0" eb="2">
      <t>デンワ</t>
    </rPh>
    <rPh sb="2" eb="4">
      <t>リョウキン</t>
    </rPh>
    <rPh sb="4" eb="6">
      <t>イチラン</t>
    </rPh>
    <rPh sb="6" eb="7">
      <t>ヒョウ</t>
    </rPh>
    <phoneticPr fontId="2"/>
  </si>
  <si>
    <t>使用者コード</t>
    <rPh sb="0" eb="3">
      <t>シヨウシャ</t>
    </rPh>
    <phoneticPr fontId="2"/>
  </si>
  <si>
    <t>2521-0010</t>
    <phoneticPr fontId="2"/>
  </si>
  <si>
    <t>3090-1890</t>
    <phoneticPr fontId="2"/>
  </si>
  <si>
    <t>3066-2541</t>
    <phoneticPr fontId="2"/>
  </si>
  <si>
    <t>2590-1122</t>
    <phoneticPr fontId="2"/>
  </si>
  <si>
    <t>3001-7075</t>
    <phoneticPr fontId="2"/>
  </si>
  <si>
    <t>3893-3133</t>
    <phoneticPr fontId="2"/>
  </si>
  <si>
    <t>3897-2530</t>
    <phoneticPr fontId="2"/>
  </si>
  <si>
    <t>5201-7193</t>
    <phoneticPr fontId="2"/>
  </si>
  <si>
    <t>合計</t>
    <rPh sb="0" eb="2">
      <t>ゴウケイ</t>
    </rPh>
    <phoneticPr fontId="2"/>
  </si>
  <si>
    <t>電話料金</t>
    <rPh sb="0" eb="2">
      <t>デンワ</t>
    </rPh>
    <rPh sb="2" eb="4">
      <t>リョウキン</t>
    </rPh>
    <phoneticPr fontId="2"/>
  </si>
  <si>
    <t>消費税額</t>
    <rPh sb="0" eb="2">
      <t>ショウヒ</t>
    </rPh>
    <rPh sb="2" eb="4">
      <t>ゼイガク</t>
    </rPh>
    <phoneticPr fontId="2"/>
  </si>
  <si>
    <t>支払総額</t>
    <rPh sb="0" eb="2">
      <t>シハライ</t>
    </rPh>
    <rPh sb="2" eb="4">
      <t>ソウガク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</si>
  <si>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</si>
  <si>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</si>
  <si>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平均</t>
    <rPh sb="0" eb="2">
      <t>ヘイキン</t>
    </rPh>
    <phoneticPr fontId="2"/>
  </si>
  <si>
    <t>第１回</t>
    <rPh sb="0" eb="1">
      <t>ダイ</t>
    </rPh>
    <rPh sb="2" eb="3">
      <t>カイ</t>
    </rPh>
    <phoneticPr fontId="2"/>
  </si>
  <si>
    <t>第２回</t>
    <rPh sb="0" eb="1">
      <t>ダイ</t>
    </rPh>
    <rPh sb="2" eb="3">
      <t>カイ</t>
    </rPh>
    <phoneticPr fontId="2"/>
  </si>
  <si>
    <t>作成日</t>
    <rPh sb="0" eb="3">
      <t>サクセイビ</t>
    </rPh>
    <phoneticPr fontId="2"/>
  </si>
  <si>
    <t>時間</t>
    <rPh sb="0" eb="2">
      <t>ジカン</t>
    </rPh>
    <phoneticPr fontId="2"/>
  </si>
  <si>
    <t>〇番</t>
    <rPh sb="1" eb="2">
      <t>バン</t>
    </rPh>
    <phoneticPr fontId="2"/>
  </si>
  <si>
    <t>関数の挿入</t>
    <rPh sb="0" eb="2">
      <t>カンスウ</t>
    </rPh>
    <rPh sb="3" eb="5">
      <t>ソウニュウ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</si>
  <si>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</si>
  <si>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</si>
  <si>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</si>
  <si>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</si>
  <si>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</si>
  <si>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</si>
  <si>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</si>
  <si>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</si>
  <si>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</si>
  <si>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</si>
  <si>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</si>
  <si>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</si>
  <si>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</si>
  <si>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</si>
  <si>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</si>
  <si>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</si>
  <si>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リストを表示</t>
    <rPh sb="4" eb="6">
      <t>ヒョウジ</t>
    </rPh>
    <phoneticPr fontId="2"/>
  </si>
  <si>
    <t>Ａｌｔ　＋　↓</t>
    <phoneticPr fontId="2"/>
  </si>
  <si>
    <t>セル内で改行</t>
    <rPh sb="2" eb="3">
      <t>ナイ</t>
    </rPh>
    <rPh sb="4" eb="6">
      <t>カイギョウ</t>
    </rPh>
    <phoneticPr fontId="2"/>
  </si>
  <si>
    <t>グラフを作成</t>
    <rPh sb="4" eb="6">
      <t>サクセイ</t>
    </rPh>
    <phoneticPr fontId="2"/>
  </si>
  <si>
    <t>Ａｌｔ　＋　F1</t>
    <phoneticPr fontId="2"/>
  </si>
  <si>
    <t>合計を求める</t>
    <rPh sb="0" eb="2">
      <t>ゴウケイ</t>
    </rPh>
    <rPh sb="3" eb="4">
      <t>モト</t>
    </rPh>
    <phoneticPr fontId="2"/>
  </si>
  <si>
    <t>行の削除</t>
    <rPh sb="0" eb="1">
      <t>ギョウ</t>
    </rPh>
    <rPh sb="2" eb="4">
      <t>サクジョ</t>
    </rPh>
    <phoneticPr fontId="2"/>
  </si>
  <si>
    <t>Ctrl　＋　－</t>
    <phoneticPr fontId="2"/>
  </si>
  <si>
    <t>行の挿入</t>
    <rPh sb="0" eb="1">
      <t>ギョウ</t>
    </rPh>
    <rPh sb="2" eb="4">
      <t>ソウニュウ</t>
    </rPh>
    <phoneticPr fontId="2"/>
  </si>
  <si>
    <t>Ctrl　＋　＋</t>
    <phoneticPr fontId="2"/>
  </si>
  <si>
    <t>日付</t>
    <rPh sb="0" eb="2">
      <t>ヒズケ</t>
    </rPh>
    <phoneticPr fontId="2"/>
  </si>
  <si>
    <t>Ctrl　＋　；</t>
    <phoneticPr fontId="2"/>
  </si>
  <si>
    <t>時刻</t>
    <rPh sb="0" eb="2">
      <t>ジコク</t>
    </rPh>
    <phoneticPr fontId="2"/>
  </si>
  <si>
    <t>Ctrl　＋　：</t>
    <phoneticPr fontId="2"/>
  </si>
  <si>
    <t>表全体選択</t>
    <rPh sb="0" eb="1">
      <t>ヒョウ</t>
    </rPh>
    <rPh sb="1" eb="3">
      <t>ゼンタイ</t>
    </rPh>
    <rPh sb="3" eb="5">
      <t>センタク</t>
    </rPh>
    <phoneticPr fontId="2"/>
  </si>
  <si>
    <t>Ctrl　＋　＊</t>
    <phoneticPr fontId="2"/>
  </si>
  <si>
    <t>セルの書式設定</t>
    <rPh sb="3" eb="5">
      <t>ショシキ</t>
    </rPh>
    <rPh sb="5" eb="7">
      <t>セッテイ</t>
    </rPh>
    <phoneticPr fontId="2"/>
  </si>
  <si>
    <t>Ctrl　＋　１</t>
    <phoneticPr fontId="2"/>
  </si>
  <si>
    <t>形式を選択して貼り付け</t>
    <rPh sb="0" eb="2">
      <t>ケイシキ</t>
    </rPh>
    <rPh sb="3" eb="5">
      <t>センタク</t>
    </rPh>
    <rPh sb="7" eb="8">
      <t>ハ</t>
    </rPh>
    <rPh sb="9" eb="10">
      <t>ツ</t>
    </rPh>
    <phoneticPr fontId="2"/>
  </si>
  <si>
    <t>コピー</t>
    <phoneticPr fontId="2"/>
  </si>
  <si>
    <t>Ctrl　＋　C</t>
    <phoneticPr fontId="2"/>
  </si>
  <si>
    <t>上のセルをコピー</t>
    <rPh sb="0" eb="1">
      <t>ウエ</t>
    </rPh>
    <phoneticPr fontId="2"/>
  </si>
  <si>
    <t>Ctrl　＋　D</t>
    <phoneticPr fontId="2"/>
  </si>
  <si>
    <t>A1に移動</t>
    <rPh sb="3" eb="5">
      <t>イドウ</t>
    </rPh>
    <phoneticPr fontId="2"/>
  </si>
  <si>
    <t>Ctrl　＋　Home</t>
    <phoneticPr fontId="2"/>
  </si>
  <si>
    <t>左のセルをコピー</t>
    <rPh sb="0" eb="1">
      <t>ヒダリ</t>
    </rPh>
    <phoneticPr fontId="2"/>
  </si>
  <si>
    <t>Ctrl　＋　R</t>
    <phoneticPr fontId="2"/>
  </si>
  <si>
    <t>最終行まで選択</t>
    <rPh sb="0" eb="2">
      <t>サイシュウ</t>
    </rPh>
    <rPh sb="2" eb="3">
      <t>ギョウ</t>
    </rPh>
    <rPh sb="5" eb="7">
      <t>センタク</t>
    </rPh>
    <phoneticPr fontId="2"/>
  </si>
  <si>
    <t>外枠罫線</t>
    <rPh sb="0" eb="2">
      <t>ソトワク</t>
    </rPh>
    <rPh sb="2" eb="4">
      <t>ケイセン</t>
    </rPh>
    <phoneticPr fontId="2"/>
  </si>
  <si>
    <t>⑰</t>
    <phoneticPr fontId="2"/>
  </si>
  <si>
    <t>フィルターボタン</t>
    <phoneticPr fontId="2"/>
  </si>
  <si>
    <t>Ctrl＋Shift＋↓</t>
    <phoneticPr fontId="2"/>
  </si>
  <si>
    <t>Ctrl＋Shift＋＆</t>
    <phoneticPr fontId="2"/>
  </si>
  <si>
    <t>Ctrl＋Shift＋ L</t>
    <phoneticPr fontId="2"/>
  </si>
  <si>
    <t>Ａｌｔ＋Ｓｈｉｆｔ＋ ＝</t>
    <phoneticPr fontId="2"/>
  </si>
  <si>
    <t>Ａｌｔ　＋  エンター</t>
    <phoneticPr fontId="2"/>
  </si>
  <si>
    <t>Ctrl＋Alt＋ V</t>
    <phoneticPr fontId="2"/>
  </si>
  <si>
    <t>⑱</t>
    <phoneticPr fontId="2"/>
  </si>
  <si>
    <t>編集モード切り替え</t>
    <rPh sb="0" eb="2">
      <t>ヘンシュウ</t>
    </rPh>
    <rPh sb="5" eb="6">
      <t>キ</t>
    </rPh>
    <rPh sb="7" eb="8">
      <t>カ</t>
    </rPh>
    <phoneticPr fontId="2"/>
  </si>
  <si>
    <t>F2</t>
    <phoneticPr fontId="2"/>
  </si>
  <si>
    <t>⑲</t>
    <phoneticPr fontId="2"/>
  </si>
  <si>
    <t>ジャンプ</t>
    <phoneticPr fontId="2"/>
  </si>
  <si>
    <t>F5</t>
    <phoneticPr fontId="2"/>
  </si>
  <si>
    <t>⑳</t>
    <phoneticPr fontId="2"/>
  </si>
  <si>
    <t>Shift　＋　F3</t>
    <phoneticPr fontId="2"/>
  </si>
  <si>
    <t>明徳太郎</t>
    <rPh sb="0" eb="2">
      <t>メイトク</t>
    </rPh>
    <rPh sb="2" eb="4">
      <t>タロウ</t>
    </rPh>
    <phoneticPr fontId="2"/>
  </si>
  <si>
    <t>MAX</t>
    <phoneticPr fontId="2"/>
  </si>
  <si>
    <t>MIN</t>
    <phoneticPr fontId="2"/>
  </si>
  <si>
    <t>AVERAGE</t>
    <phoneticPr fontId="2"/>
  </si>
  <si>
    <t>NOW</t>
    <phoneticPr fontId="2"/>
  </si>
  <si>
    <t>PHONETIC</t>
    <phoneticPr fontId="2"/>
  </si>
  <si>
    <t>COUNTA</t>
    <phoneticPr fontId="2"/>
  </si>
  <si>
    <t>IF</t>
    <phoneticPr fontId="2"/>
  </si>
  <si>
    <t>INT</t>
    <phoneticPr fontId="2"/>
  </si>
  <si>
    <t>ROUND</t>
    <phoneticPr fontId="2"/>
  </si>
  <si>
    <t>RANK</t>
    <phoneticPr fontId="2"/>
  </si>
  <si>
    <t>SUM</t>
    <phoneticPr fontId="2"/>
  </si>
  <si>
    <t>３年○組</t>
    <rPh sb="1" eb="2">
      <t>ネン</t>
    </rPh>
    <rPh sb="3" eb="4">
      <t>クミ</t>
    </rPh>
    <phoneticPr fontId="2"/>
  </si>
  <si>
    <t>TODAY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</si>
</sst>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0.0%"/>
    <numFmt numFmtId="177" formatCode="[$-409]h:mm\ AM/PM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AR PＰＯＰ体B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ＤＦ平成明朝体W7"/>
      <family val="1"/>
      <charset val="128"/>
    </font>
    <font>
      <sz val="11"/>
      <color theme="1"/>
      <name val="HGS明朝E"/>
      <family val="1"/>
      <charset val="128"/>
    </font>
    <font>
      <b/>
      <sz val="11"/>
      <color theme="1"/>
      <name val="HGS明朝E"/>
      <family val="1"/>
      <charset val="128"/>
    </font>
    <font>
      <sz val="9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1" applyNumberFormat="1" applyFont="1" applyFill="1" applyBorder="1">
      <alignment vertical="center"/>
    </xf>
    <xf numFmtId="6" fontId="0" fillId="0" borderId="1" xfId="3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1" quotePrefix="1" applyNumberFormat="1" applyFont="1" applyBorder="1">
      <alignment vertical="center"/>
    </xf>
    <xf numFmtId="6" fontId="0" fillId="0" borderId="1" xfId="3" applyFont="1" applyBorder="1">
      <alignment vertical="center"/>
    </xf>
    <xf numFmtId="14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6" fontId="4" fillId="0" borderId="1" xfId="3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0" fillId="0" borderId="1" xfId="0" applyNumberFormat="1" applyBorder="1">
      <alignment vertical="center"/>
    </xf>
    <xf numFmtId="22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4" fontId="0" fillId="0" borderId="2" xfId="0" applyNumberFormat="1" applyBorder="1">
      <alignment vertical="center"/>
    </xf>
    <xf numFmtId="0" fontId="7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8" fontId="0" fillId="0" borderId="0" xfId="3" applyNumberFormat="1" applyFont="1" applyFill="1" applyBorder="1">
      <alignment vertical="center"/>
    </xf>
    <xf numFmtId="0" fontId="0" fillId="0" borderId="5" xfId="0" applyBorder="1">
      <alignment vertical="center"/>
    </xf>
    <xf numFmtId="38" fontId="0" fillId="0" borderId="6" xfId="2" applyFont="1" applyFill="1" applyBorder="1">
      <alignment vertical="center"/>
    </xf>
    <xf numFmtId="6" fontId="8" fillId="0" borderId="2" xfId="0" applyNumberFormat="1" applyFont="1" applyBorder="1">
      <alignment vertical="center"/>
    </xf>
    <xf numFmtId="0" fontId="0" fillId="0" borderId="7" xfId="0" applyBorder="1">
      <alignment vertical="center"/>
    </xf>
    <xf numFmtId="6" fontId="8" fillId="0" borderId="8" xfId="0" applyNumberFormat="1" applyFont="1" applyBorder="1">
      <alignment vertical="center"/>
    </xf>
    <xf numFmtId="6" fontId="0" fillId="0" borderId="0" xfId="0" applyNumberForma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horizontal="left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colors>
    <mruColors>
      <color rgb="FFFFFFFF"/>
      <color rgb="FFB9EDFF"/>
      <color rgb="FFCAE8AA"/>
      <color rgb="FFFFEBFA"/>
      <color rgb="FFFEC2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演劇チケット売上高</a:t>
            </a:r>
          </a:p>
        </c:rich>
      </c:tx>
      <c:layout>
        <c:manualLayout>
          <c:xMode val="edge"/>
          <c:yMode val="edge"/>
          <c:x val="0.25361543262899822"/>
          <c:y val="2.791558502933334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081624558885527"/>
          <c:y val="0.21337003053242612"/>
          <c:w val="0.65110466099237818"/>
          <c:h val="0.58085781991035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Sheet1!$F$7</c:f>
              <c:strCache>
                <c:ptCount val="1"/>
                <c:pt idx="0">
                  <c:v>売上高</c:v>
                </c:pt>
              </c:strCache>
            </c:strRef>
          </c:tx>
          <c:invertIfNegative val="0"/>
          <c:cat>
            <c:strRef>
              <c:f>Sheet1!$A$8:$A$12</c:f>
              <c:strCache>
                <c:ptCount val="5"/>
                <c:pt idx="0">
                  <c:v>S　席</c:v>
                </c:pt>
                <c:pt idx="1">
                  <c:v>A　席</c:v>
                </c:pt>
                <c:pt idx="2">
                  <c:v>B　席</c:v>
                </c:pt>
                <c:pt idx="3">
                  <c:v>C　席</c:v>
                </c:pt>
                <c:pt idx="4">
                  <c:v>自由席</c:v>
                </c:pt>
              </c:strCache>
            </c:strRef>
          </c:cat>
          <c:val>
            <c:numRef>
              <c:f>Sheet1!$F$8:$F$12</c:f>
              <c:numCache>
                <c:formatCode>"¥"#,##0_);[Red]\("¥"#,##0\)</c:formatCode>
                <c:ptCount val="5"/>
                <c:pt idx="0">
                  <c:v>2898500</c:v>
                </c:pt>
                <c:pt idx="1">
                  <c:v>3180600</c:v>
                </c:pt>
                <c:pt idx="2">
                  <c:v>1278000</c:v>
                </c:pt>
                <c:pt idx="3">
                  <c:v>724000</c:v>
                </c:pt>
                <c:pt idx="4">
                  <c:v>720000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A-4AE3-844B-3F01D6F13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66880"/>
        <c:axId val="34799616"/>
      </c:barChart>
      <c:catAx>
        <c:axId val="33866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種別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34799616"/>
        <c:crosses val="autoZero"/>
        <c:auto val="1"/>
        <c:lblAlgn val="ctr"/>
        <c:lblOffset val="100"/>
        <c:noMultiLvlLbl val="0"/>
      </c:catAx>
      <c:valAx>
        <c:axId val="34799616"/>
        <c:scaling>
          <c:orientation val="minMax"/>
          <c:max val="4000000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/>
                  <a:t>売上高</a:t>
                </a:r>
              </a:p>
            </c:rich>
          </c:tx>
          <c:overlay val="0"/>
        </c:title>
        <c:numFmt formatCode="#,##0_);[Red]\(#,##0\)" sourceLinked="0"/>
        <c:majorTickMark val="out"/>
        <c:minorTickMark val="none"/>
        <c:tickLblPos val="nextTo"/>
        <c:crossAx val="33866880"/>
        <c:crosses val="autoZero"/>
        <c:crossBetween val="between"/>
        <c:majorUnit val="1000000"/>
        <c:dispUnits>
          <c:builtInUnit val="millions"/>
          <c:dispUnitsLbl>
            <c:layout>
              <c:manualLayout>
                <c:xMode val="edge"/>
                <c:yMode val="edge"/>
                <c:x val="7.8248184093267406E-2"/>
                <c:y val="8.9484467698528511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ja-JP" altLang="en-US"/>
                    <a:t>単位・百万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110594</xdr:colOff>
      <xdr:row>21</xdr:row>
      <xdr:rowOff>91441</xdr:rowOff>
    </xdr:from>
    <xdr:to>
      <xdr:col>6</xdr:col>
      <xdr:colOff>257799</xdr:colOff>
      <xdr:row>37</xdr:row>
      <xdr:rowOff>88409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768570</xdr:colOff>
      <xdr:row>40</xdr:row>
      <xdr:rowOff>118240</xdr:rowOff>
    </xdr:from>
    <xdr:to>
      <xdr:col>12</xdr:col>
      <xdr:colOff>505810</xdr:colOff>
      <xdr:row>43</xdr:row>
      <xdr:rowOff>72258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9AF64A7-11E4-2928-3D40-8FF9F4D0C6D3}"/>
            </a:ext>
          </a:extLst>
        </xdr:cNvPr>
        <xdr:cNvSpPr txBox="1"/>
      </xdr:nvSpPr>
      <xdr:spPr>
        <a:xfrm>
          <a:off x="5156639" y="7193016"/>
          <a:ext cx="3921671" cy="466397"/>
        </a:xfrm>
        <a:prstGeom prst="rect">
          <a:avLst/>
        </a:prstGeom>
        <a:solidFill>
          <a:srgbClr val="B9EDFF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厳選  便利なショートカットキー</a:t>
          </a:r>
        </a:p>
      </xdr:txBody>
    </xdr:sp>
    <xdr:clientData/>
  </xdr:twoCellAnchor>
  <xdr:oneCellAnchor>
    <xdr:from>
      <xdr:col>0</xdr:col>
      <xdr:colOff>39413</xdr:colOff>
      <xdr:row>11</xdr:row>
      <xdr:rowOff>144519</xdr:rowOff>
    </xdr:from>
    <xdr:ext cx="325730" cy="24962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18AF52A-7844-458D-1EA2-0CC88724C2E0}"/>
            </a:ext>
          </a:extLst>
        </xdr:cNvPr>
        <xdr:cNvSpPr txBox="1"/>
      </xdr:nvSpPr>
      <xdr:spPr>
        <a:xfrm>
          <a:off x="39413" y="2069226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①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111671</xdr:colOff>
      <xdr:row>20</xdr:row>
      <xdr:rowOff>13139</xdr:rowOff>
    </xdr:from>
    <xdr:ext cx="325730" cy="24962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7A0FAE7-37B7-3FC4-8C6C-3B467B0C62EA}"/>
            </a:ext>
          </a:extLst>
        </xdr:cNvPr>
        <xdr:cNvSpPr txBox="1"/>
      </xdr:nvSpPr>
      <xdr:spPr>
        <a:xfrm>
          <a:off x="111671" y="3672053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③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2</xdr:col>
      <xdr:colOff>105102</xdr:colOff>
      <xdr:row>15</xdr:row>
      <xdr:rowOff>6570</xdr:rowOff>
    </xdr:from>
    <xdr:ext cx="325730" cy="24962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F1E4789-A9CF-2748-BD08-6DDBAD61E3B6}"/>
            </a:ext>
          </a:extLst>
        </xdr:cNvPr>
        <xdr:cNvSpPr txBox="1"/>
      </xdr:nvSpPr>
      <xdr:spPr>
        <a:xfrm>
          <a:off x="1418895" y="2719553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⑭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11</xdr:col>
      <xdr:colOff>32843</xdr:colOff>
      <xdr:row>0</xdr:row>
      <xdr:rowOff>124811</xdr:rowOff>
    </xdr:from>
    <xdr:ext cx="325730" cy="24962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238AEC0-0302-9238-2A2C-300179AF5878}"/>
            </a:ext>
          </a:extLst>
        </xdr:cNvPr>
        <xdr:cNvSpPr txBox="1"/>
      </xdr:nvSpPr>
      <xdr:spPr>
        <a:xfrm>
          <a:off x="7803929" y="124811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⑥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11</xdr:col>
      <xdr:colOff>39414</xdr:colOff>
      <xdr:row>1</xdr:row>
      <xdr:rowOff>151087</xdr:rowOff>
    </xdr:from>
    <xdr:ext cx="325730" cy="24962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1AFAFDD-27C0-8474-6504-E1E29B46E44A}"/>
            </a:ext>
          </a:extLst>
        </xdr:cNvPr>
        <xdr:cNvSpPr txBox="1"/>
      </xdr:nvSpPr>
      <xdr:spPr>
        <a:xfrm>
          <a:off x="7810500" y="341587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⑦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10</xdr:col>
      <xdr:colOff>249619</xdr:colOff>
      <xdr:row>3</xdr:row>
      <xdr:rowOff>13140</xdr:rowOff>
    </xdr:from>
    <xdr:ext cx="325730" cy="24962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0841096-60C2-692E-D2BF-BACBEF485F9E}"/>
            </a:ext>
          </a:extLst>
        </xdr:cNvPr>
        <xdr:cNvSpPr txBox="1"/>
      </xdr:nvSpPr>
      <xdr:spPr>
        <a:xfrm>
          <a:off x="7212722" y="571502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⑨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7</xdr:col>
      <xdr:colOff>604344</xdr:colOff>
      <xdr:row>3</xdr:row>
      <xdr:rowOff>177363</xdr:rowOff>
    </xdr:from>
    <xdr:ext cx="325730" cy="24962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F41FDC3-CC71-DA39-AA63-0655711DF297}"/>
            </a:ext>
          </a:extLst>
        </xdr:cNvPr>
        <xdr:cNvSpPr txBox="1"/>
      </xdr:nvSpPr>
      <xdr:spPr>
        <a:xfrm>
          <a:off x="4992413" y="735725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⑩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387569</xdr:colOff>
      <xdr:row>16</xdr:row>
      <xdr:rowOff>177363</xdr:rowOff>
    </xdr:from>
    <xdr:ext cx="325730" cy="24962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39C5FDC-40D0-B615-6312-974EE2B29C76}"/>
            </a:ext>
          </a:extLst>
        </xdr:cNvPr>
        <xdr:cNvSpPr txBox="1"/>
      </xdr:nvSpPr>
      <xdr:spPr>
        <a:xfrm>
          <a:off x="387569" y="3080846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⑫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11</xdr:col>
      <xdr:colOff>479533</xdr:colOff>
      <xdr:row>16</xdr:row>
      <xdr:rowOff>157657</xdr:rowOff>
    </xdr:from>
    <xdr:ext cx="325730" cy="24962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C330602-82ED-8D58-008A-E0C8C7DBADAF}"/>
            </a:ext>
          </a:extLst>
        </xdr:cNvPr>
        <xdr:cNvSpPr txBox="1"/>
      </xdr:nvSpPr>
      <xdr:spPr>
        <a:xfrm>
          <a:off x="8250619" y="3061140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⑳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4</xdr:row>
      <xdr:rowOff>144520</xdr:rowOff>
    </xdr:from>
    <xdr:ext cx="325730" cy="24962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F9E1B5D-F59D-3A58-6345-7D9F14FAC89D}"/>
            </a:ext>
          </a:extLst>
        </xdr:cNvPr>
        <xdr:cNvSpPr txBox="1"/>
      </xdr:nvSpPr>
      <xdr:spPr>
        <a:xfrm>
          <a:off x="0" y="827692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⑮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6</xdr:col>
      <xdr:colOff>26276</xdr:colOff>
      <xdr:row>38</xdr:row>
      <xdr:rowOff>65691</xdr:rowOff>
    </xdr:from>
    <xdr:ext cx="325730" cy="24962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8F7592C-CB71-33D9-6895-BD18A1FED10B}"/>
            </a:ext>
          </a:extLst>
        </xdr:cNvPr>
        <xdr:cNvSpPr txBox="1"/>
      </xdr:nvSpPr>
      <xdr:spPr>
        <a:xfrm>
          <a:off x="3967655" y="6798881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solidFill>
                <a:schemeClr val="tx1"/>
              </a:solidFill>
            </a:rPr>
            <a:t>⑰</a:t>
          </a:r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endParaRPr kumimoji="1" lang="ja-JP" altLang="en-US" sz="1100">
            <a:solidFill>
              <a:schemeClr val="tx1"/>
            </a:solidFill>
          </a:endParaRPr>
        </a:p>
      </xdr:txBody>
    </xdr:sp>
    <xdr:clientData/>
  </xdr:oneCellAnchor>
  <xdr:oneCellAnchor>
    <xdr:from>
      <xdr:col>6</xdr:col>
      <xdr:colOff>387567</xdr:colOff>
      <xdr:row>4</xdr:row>
      <xdr:rowOff>151088</xdr:rowOff>
    </xdr:from>
    <xdr:ext cx="325730" cy="24962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669BB74-EE5E-2FEB-1382-D56BF67F69E3}"/>
            </a:ext>
          </a:extLst>
        </xdr:cNvPr>
        <xdr:cNvSpPr txBox="1"/>
      </xdr:nvSpPr>
      <xdr:spPr>
        <a:xfrm>
          <a:off x="4328946" y="893381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②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4</xdr:col>
      <xdr:colOff>551791</xdr:colOff>
      <xdr:row>11</xdr:row>
      <xdr:rowOff>131381</xdr:rowOff>
    </xdr:from>
    <xdr:ext cx="325730" cy="24962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3EA1791-D590-8F37-EED3-FBC3E55822FB}"/>
            </a:ext>
          </a:extLst>
        </xdr:cNvPr>
        <xdr:cNvSpPr txBox="1"/>
      </xdr:nvSpPr>
      <xdr:spPr>
        <a:xfrm>
          <a:off x="2877205" y="2128347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④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26276</xdr:colOff>
      <xdr:row>0</xdr:row>
      <xdr:rowOff>0</xdr:rowOff>
    </xdr:from>
    <xdr:ext cx="325730" cy="24962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5FB3278-83F0-F897-7E1A-396769395868}"/>
            </a:ext>
          </a:extLst>
        </xdr:cNvPr>
        <xdr:cNvSpPr txBox="1"/>
      </xdr:nvSpPr>
      <xdr:spPr>
        <a:xfrm>
          <a:off x="26276" y="0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⑤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6</xdr:col>
      <xdr:colOff>26274</xdr:colOff>
      <xdr:row>43</xdr:row>
      <xdr:rowOff>19709</xdr:rowOff>
    </xdr:from>
    <xdr:ext cx="325730" cy="24962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55B6108-A62F-679E-607C-7B453F9B6E01}"/>
            </a:ext>
          </a:extLst>
        </xdr:cNvPr>
        <xdr:cNvSpPr txBox="1"/>
      </xdr:nvSpPr>
      <xdr:spPr>
        <a:xfrm>
          <a:off x="3967653" y="7606864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>
              <a:solidFill>
                <a:schemeClr val="tx1"/>
              </a:solidFill>
            </a:rPr>
            <a:t>⑧</a:t>
          </a:r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endParaRPr kumimoji="1" lang="en-US" altLang="ja-JP" sz="1100">
            <a:solidFill>
              <a:schemeClr val="tx1"/>
            </a:solidFill>
          </a:endParaRPr>
        </a:p>
        <a:p>
          <a:endParaRPr kumimoji="1" lang="ja-JP" altLang="en-US" sz="1100">
            <a:solidFill>
              <a:schemeClr val="tx1"/>
            </a:solidFill>
          </a:endParaRPr>
        </a:p>
      </xdr:txBody>
    </xdr:sp>
    <xdr:clientData/>
  </xdr:oneCellAnchor>
  <xdr:oneCellAnchor>
    <xdr:from>
      <xdr:col>1</xdr:col>
      <xdr:colOff>328446</xdr:colOff>
      <xdr:row>3</xdr:row>
      <xdr:rowOff>177363</xdr:rowOff>
    </xdr:from>
    <xdr:ext cx="325730" cy="24962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C94D433-0882-B980-34F1-876F5FB42832}"/>
            </a:ext>
          </a:extLst>
        </xdr:cNvPr>
        <xdr:cNvSpPr txBox="1"/>
      </xdr:nvSpPr>
      <xdr:spPr>
        <a:xfrm>
          <a:off x="985343" y="735725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⑪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0</xdr:col>
      <xdr:colOff>65689</xdr:colOff>
      <xdr:row>2</xdr:row>
      <xdr:rowOff>124813</xdr:rowOff>
    </xdr:from>
    <xdr:ext cx="325730" cy="24962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95F0C766-F156-A3CF-32CC-69989573C61A}"/>
            </a:ext>
          </a:extLst>
        </xdr:cNvPr>
        <xdr:cNvSpPr txBox="1"/>
      </xdr:nvSpPr>
      <xdr:spPr>
        <a:xfrm>
          <a:off x="65689" y="466399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⑯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oneCellAnchor>
    <xdr:from>
      <xdr:col>5</xdr:col>
      <xdr:colOff>578069</xdr:colOff>
      <xdr:row>15</xdr:row>
      <xdr:rowOff>183931</xdr:rowOff>
    </xdr:from>
    <xdr:ext cx="325730" cy="24962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5C31925E-1A1E-3C07-2733-198DAABA8CB7}"/>
            </a:ext>
          </a:extLst>
        </xdr:cNvPr>
        <xdr:cNvSpPr txBox="1"/>
      </xdr:nvSpPr>
      <xdr:spPr>
        <a:xfrm>
          <a:off x="3560379" y="2896914"/>
          <a:ext cx="325730" cy="249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⑱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oneCellAnchor>
  <xdr:twoCellAnchor editAs="oneCell">
    <xdr:from>
      <xdr:col>6</xdr:col>
      <xdr:colOff>6569</xdr:colOff>
      <xdr:row>0</xdr:row>
      <xdr:rowOff>26276</xdr:rowOff>
    </xdr:from>
    <xdr:to>
      <xdr:col>7</xdr:col>
      <xdr:colOff>54860</xdr:colOff>
      <xdr:row>2</xdr:row>
      <xdr:rowOff>147592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193A61B3-1307-D6EE-C1F9-A07F15BCA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7948" y="26276"/>
          <a:ext cx="494981" cy="495747"/>
        </a:xfrm>
        <a:prstGeom prst="rect">
          <a:avLst/>
        </a:prstGeom>
      </xdr:spPr>
    </xdr:pic>
    <xdr:clientData/>
  </xdr:twoCellAnchor>
  <xdr:twoCellAnchor editAs="oneCell">
    <xdr:from>
      <xdr:col>6</xdr:col>
      <xdr:colOff>420414</xdr:colOff>
      <xdr:row>39</xdr:row>
      <xdr:rowOff>157655</xdr:rowOff>
    </xdr:from>
    <xdr:to>
      <xdr:col>7</xdr:col>
      <xdr:colOff>658612</xdr:colOff>
      <xdr:row>43</xdr:row>
      <xdr:rowOff>137452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3469FE6-1DEF-981F-CF85-4A85FE38D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61793" y="7061638"/>
          <a:ext cx="684888" cy="676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zoomScale="145" zoomScaleNormal="145" workbookViewId="0">
      <selection activeCell="G18" sqref="G18"/>
    </sheetView>
  </sheetViews>
  <sheetFormatPr defaultRowHeight="13.5" x14ac:dyDescent="0.15"/>
  <cols>
    <col min="1" max="2" width="8.625" customWidth="1"/>
    <col min="3" max="4" width="6.625" customWidth="1"/>
    <col min="5" max="5" width="8.625" customWidth="1"/>
    <col min="6" max="6" width="12.625" customWidth="1"/>
    <col min="7" max="7" width="5.875" customWidth="1"/>
    <col min="8" max="8" width="12.625" customWidth="1"/>
    <col min="9" max="11" width="10.625" customWidth="1"/>
    <col min="12" max="12" width="10.5" bestFit="1" customWidth="1"/>
    <col min="13" max="13" width="9.5" customWidth="1"/>
    <col min="14" max="14" width="16.125" customWidth="1"/>
    <col min="15" max="15" width="21.625" customWidth="1"/>
  </cols>
  <sheetData>
    <row r="1" spans="1:16" ht="15" thickBot="1" x14ac:dyDescent="0.2">
      <c r="F1" s="21" t="s">
        <v>106</v>
      </c>
      <c r="I1" s="21" t="s">
        <v>114</v>
      </c>
      <c r="M1" s="34" t="s">
        <v>40</v>
      </c>
      <c r="N1" s="35" t="s">
        <v>56</v>
      </c>
      <c r="O1" s="35" t="s">
        <v>57</v>
      </c>
    </row>
    <row r="2" spans="1:16" ht="14.25" thickBot="1" x14ac:dyDescent="0.2">
      <c r="A2" t="s">
        <v>113</v>
      </c>
      <c r="B2" t="s">
        <v>0</v>
      </c>
      <c r="C2" t="s">
        <v>38</v>
      </c>
      <c r="D2" t="s">
        <v>1</v>
      </c>
      <c r="E2" t="s">
        <v>101</v>
      </c>
      <c r="F2" s="18"/>
      <c r="I2" s="20"/>
      <c r="J2" s="19" t="s">
        <v>36</v>
      </c>
      <c r="K2" s="7">
        <v>45850</v>
      </c>
      <c r="L2" s="8"/>
      <c r="M2" s="34"/>
      <c r="N2" s="35"/>
      <c r="O2" s="35"/>
    </row>
    <row r="3" spans="1:16" ht="14.25" thickBot="1" x14ac:dyDescent="0.2">
      <c r="A3" t="s">
        <v>34</v>
      </c>
      <c r="H3" t="s">
        <v>35</v>
      </c>
      <c r="I3" s="18"/>
      <c r="J3" s="19" t="s">
        <v>37</v>
      </c>
      <c r="K3" s="16">
        <v>0.58819444444444446</v>
      </c>
      <c r="M3" s="34" t="s">
        <v>41</v>
      </c>
      <c r="N3" s="35" t="s">
        <v>58</v>
      </c>
      <c r="O3" s="35" t="s">
        <v>91</v>
      </c>
    </row>
    <row r="4" spans="1:16" ht="14.25" x14ac:dyDescent="0.15">
      <c r="H4" s="17"/>
      <c r="I4" s="21" t="s">
        <v>105</v>
      </c>
      <c r="K4" s="9"/>
      <c r="M4" s="34"/>
      <c r="N4" s="35"/>
      <c r="O4" s="35"/>
    </row>
    <row r="5" spans="1:16" ht="17.25" x14ac:dyDescent="0.15">
      <c r="C5" s="10" t="s">
        <v>2</v>
      </c>
      <c r="I5" s="11" t="s">
        <v>17</v>
      </c>
      <c r="L5" s="8"/>
      <c r="M5" s="34"/>
      <c r="N5" s="35"/>
      <c r="O5" s="35"/>
    </row>
    <row r="6" spans="1:16" x14ac:dyDescent="0.15">
      <c r="M6" s="34" t="s">
        <v>42</v>
      </c>
      <c r="N6" s="35" t="s">
        <v>59</v>
      </c>
      <c r="O6" s="35" t="s">
        <v>60</v>
      </c>
    </row>
    <row r="7" spans="1:16" ht="14.25" x14ac:dyDescent="0.15">
      <c r="A7" s="4" t="s">
        <v>3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1" t="s">
        <v>111</v>
      </c>
      <c r="H7" s="4" t="s">
        <v>18</v>
      </c>
      <c r="I7" s="4" t="s">
        <v>28</v>
      </c>
      <c r="J7" s="4" t="s">
        <v>29</v>
      </c>
      <c r="K7" s="4" t="s">
        <v>30</v>
      </c>
      <c r="L7" s="21" t="s">
        <v>108</v>
      </c>
      <c r="M7" s="34"/>
      <c r="N7" s="35"/>
      <c r="O7" s="35"/>
    </row>
    <row r="8" spans="1:16" x14ac:dyDescent="0.15">
      <c r="A8" s="1" t="s">
        <v>4</v>
      </c>
      <c r="B8" s="3">
        <v>8500</v>
      </c>
      <c r="C8" s="1">
        <v>350</v>
      </c>
      <c r="D8" s="1">
        <v>341</v>
      </c>
      <c r="E8" s="2">
        <f>D8/C8</f>
        <v>0.97428571428571431</v>
      </c>
      <c r="F8" s="3">
        <f>B8*D8</f>
        <v>2898500</v>
      </c>
      <c r="H8" s="1" t="s">
        <v>19</v>
      </c>
      <c r="I8" s="6">
        <v>3800</v>
      </c>
      <c r="J8" s="3">
        <f t="shared" ref="J8:J15" si="0">I8*0.08</f>
        <v>304</v>
      </c>
      <c r="K8" s="3">
        <f t="shared" ref="K8:K15" si="1">SUM(I8:J8)</f>
        <v>4104</v>
      </c>
      <c r="M8" s="34" t="s">
        <v>43</v>
      </c>
      <c r="N8" s="35" t="s">
        <v>61</v>
      </c>
      <c r="O8" s="35" t="s">
        <v>90</v>
      </c>
    </row>
    <row r="9" spans="1:16" x14ac:dyDescent="0.15">
      <c r="A9" s="1" t="s">
        <v>5</v>
      </c>
      <c r="B9" s="3">
        <v>5700</v>
      </c>
      <c r="C9" s="1">
        <v>600</v>
      </c>
      <c r="D9" s="1">
        <v>558</v>
      </c>
      <c r="E9" s="2">
        <f>D9/C9</f>
        <v>0.93</v>
      </c>
      <c r="F9" s="3">
        <f>B9*D9</f>
        <v>3180600</v>
      </c>
      <c r="H9" s="1" t="s">
        <v>20</v>
      </c>
      <c r="I9" s="6">
        <v>5900</v>
      </c>
      <c r="J9" s="3">
        <f t="shared" si="0"/>
        <v>472</v>
      </c>
      <c r="K9" s="3">
        <f t="shared" si="1"/>
        <v>6372</v>
      </c>
      <c r="M9" s="34"/>
      <c r="N9" s="35"/>
      <c r="O9" s="35"/>
    </row>
    <row r="10" spans="1:16" x14ac:dyDescent="0.15">
      <c r="A10" s="1" t="s">
        <v>6</v>
      </c>
      <c r="B10" s="3">
        <v>3000</v>
      </c>
      <c r="C10" s="1">
        <v>700</v>
      </c>
      <c r="D10" s="1">
        <v>426</v>
      </c>
      <c r="E10" s="2">
        <f>D10/C10</f>
        <v>0.60857142857142854</v>
      </c>
      <c r="F10" s="3">
        <f>B10*D10</f>
        <v>1278000</v>
      </c>
      <c r="H10" s="1" t="s">
        <v>21</v>
      </c>
      <c r="I10" s="6">
        <v>2600</v>
      </c>
      <c r="J10" s="3">
        <f t="shared" si="0"/>
        <v>208</v>
      </c>
      <c r="K10" s="3">
        <f t="shared" si="1"/>
        <v>2808</v>
      </c>
      <c r="M10" s="34" t="s">
        <v>44</v>
      </c>
      <c r="N10" s="35" t="s">
        <v>62</v>
      </c>
      <c r="O10" s="35" t="s">
        <v>63</v>
      </c>
    </row>
    <row r="11" spans="1:16" x14ac:dyDescent="0.15">
      <c r="A11" s="1" t="s">
        <v>7</v>
      </c>
      <c r="B11" s="3">
        <v>2000</v>
      </c>
      <c r="C11" s="1">
        <v>450</v>
      </c>
      <c r="D11" s="1">
        <v>362</v>
      </c>
      <c r="E11" s="2">
        <f>D11/C11</f>
        <v>0.80444444444444441</v>
      </c>
      <c r="F11" s="3">
        <f>B11*D11</f>
        <v>724000</v>
      </c>
      <c r="H11" s="1" t="s">
        <v>22</v>
      </c>
      <c r="I11" s="6">
        <v>1100</v>
      </c>
      <c r="J11" s="3">
        <f t="shared" si="0"/>
        <v>88</v>
      </c>
      <c r="K11" s="3">
        <f t="shared" si="1"/>
        <v>1188</v>
      </c>
      <c r="M11" s="34"/>
      <c r="N11" s="35" t="s">
        <v>64</v>
      </c>
      <c r="O11" s="35" t="s">
        <v>65</v>
      </c>
    </row>
    <row r="12" spans="1:16" x14ac:dyDescent="0.15">
      <c r="A12" s="1" t="s">
        <v>8</v>
      </c>
      <c r="B12" s="3">
        <v>1500</v>
      </c>
      <c r="C12" s="1">
        <v>500</v>
      </c>
      <c r="D12" s="1">
        <v>480</v>
      </c>
      <c r="E12" s="2">
        <f>D12/C12</f>
        <v>0.96</v>
      </c>
      <c r="F12" s="3">
        <f>B12*D12</f>
        <v>720000</v>
      </c>
      <c r="H12" s="1" t="s">
        <v>23</v>
      </c>
      <c r="I12" s="6">
        <v>8700</v>
      </c>
      <c r="J12" s="3">
        <f t="shared" si="0"/>
        <v>696</v>
      </c>
      <c r="K12" s="3">
        <f t="shared" si="1"/>
        <v>9396</v>
      </c>
      <c r="M12" s="34"/>
      <c r="N12" s="35"/>
      <c r="O12" s="35"/>
    </row>
    <row r="13" spans="1:16" ht="14.25" thickBot="1" x14ac:dyDescent="0.2">
      <c r="F13" s="29"/>
      <c r="H13" s="1" t="s">
        <v>24</v>
      </c>
      <c r="I13" s="6">
        <v>11600</v>
      </c>
      <c r="J13" s="3">
        <f t="shared" si="0"/>
        <v>928</v>
      </c>
      <c r="K13" s="3">
        <f t="shared" si="1"/>
        <v>12528</v>
      </c>
      <c r="M13" s="34" t="s">
        <v>45</v>
      </c>
      <c r="N13" s="35" t="s">
        <v>66</v>
      </c>
      <c r="O13" s="35" t="s">
        <v>67</v>
      </c>
      <c r="P13" s="9"/>
    </row>
    <row r="14" spans="1:16" ht="15" thickBot="1" x14ac:dyDescent="0.2">
      <c r="E14" s="24" t="s">
        <v>14</v>
      </c>
      <c r="F14" s="26"/>
      <c r="G14" s="21" t="s">
        <v>112</v>
      </c>
      <c r="H14" s="1" t="s">
        <v>25</v>
      </c>
      <c r="I14" s="6">
        <v>8500</v>
      </c>
      <c r="J14" s="3">
        <f t="shared" si="0"/>
        <v>680</v>
      </c>
      <c r="K14" s="3">
        <f t="shared" si="1"/>
        <v>9180</v>
      </c>
      <c r="M14" s="34"/>
      <c r="N14" s="35"/>
      <c r="O14" s="35"/>
      <c r="P14" s="8"/>
    </row>
    <row r="15" spans="1:16" x14ac:dyDescent="0.15">
      <c r="E15" s="1" t="s">
        <v>15</v>
      </c>
      <c r="F15" s="25">
        <f>SUM(D8:D12)</f>
        <v>2167</v>
      </c>
      <c r="H15" s="1" t="s">
        <v>26</v>
      </c>
      <c r="I15" s="6">
        <v>6500</v>
      </c>
      <c r="J15" s="3">
        <f t="shared" si="0"/>
        <v>520</v>
      </c>
      <c r="K15" s="3">
        <f t="shared" si="1"/>
        <v>7020</v>
      </c>
      <c r="M15" s="34" t="s">
        <v>46</v>
      </c>
      <c r="N15" s="35" t="s">
        <v>68</v>
      </c>
      <c r="O15" s="35" t="s">
        <v>69</v>
      </c>
      <c r="P15" s="8"/>
    </row>
    <row r="16" spans="1:16" ht="15" thickBot="1" x14ac:dyDescent="0.2">
      <c r="A16" s="21" t="s">
        <v>109</v>
      </c>
      <c r="B16" s="21" t="s">
        <v>110</v>
      </c>
      <c r="E16" s="1" t="s">
        <v>16</v>
      </c>
      <c r="F16" s="5">
        <f>F15/SUM(C8:C12)</f>
        <v>0.83346153846153848</v>
      </c>
      <c r="H16" s="1" t="s">
        <v>27</v>
      </c>
      <c r="I16" s="12">
        <f t="shared" ref="I16:K16" si="2">SUM(I8:I15)</f>
        <v>48700</v>
      </c>
      <c r="J16" s="12">
        <f t="shared" si="2"/>
        <v>3896</v>
      </c>
      <c r="K16" s="12">
        <f t="shared" si="2"/>
        <v>52596</v>
      </c>
      <c r="M16" s="34"/>
      <c r="N16" s="35"/>
      <c r="O16" s="35"/>
    </row>
    <row r="17" spans="1:15" ht="14.25" thickBot="1" x14ac:dyDescent="0.2">
      <c r="A17" s="22">
        <f>INT(234.56)</f>
        <v>234</v>
      </c>
      <c r="B17" s="18">
        <f>ROUND(123.456,1)</f>
        <v>123.5</v>
      </c>
      <c r="J17" s="23"/>
      <c r="M17" s="34" t="s">
        <v>47</v>
      </c>
      <c r="N17" s="35" t="s">
        <v>70</v>
      </c>
      <c r="O17" s="35" t="s">
        <v>71</v>
      </c>
    </row>
    <row r="18" spans="1:15" ht="15" thickBot="1" x14ac:dyDescent="0.2">
      <c r="I18" s="21" t="s">
        <v>107</v>
      </c>
      <c r="J18" s="24" t="s">
        <v>31</v>
      </c>
      <c r="K18" s="26"/>
      <c r="L18" s="21" t="s">
        <v>102</v>
      </c>
      <c r="M18" s="34"/>
      <c r="N18" s="35"/>
      <c r="O18" s="35"/>
    </row>
    <row r="19" spans="1:15" ht="15" thickBot="1" x14ac:dyDescent="0.2">
      <c r="I19" s="18"/>
      <c r="J19" s="27" t="s">
        <v>32</v>
      </c>
      <c r="K19" s="26"/>
      <c r="L19" s="21" t="s">
        <v>103</v>
      </c>
      <c r="M19" s="34" t="s">
        <v>48</v>
      </c>
      <c r="N19" s="35" t="s">
        <v>72</v>
      </c>
      <c r="O19" s="35" t="s">
        <v>73</v>
      </c>
    </row>
    <row r="20" spans="1:15" ht="15" thickBot="1" x14ac:dyDescent="0.2">
      <c r="J20" s="24" t="s">
        <v>33</v>
      </c>
      <c r="K20" s="28"/>
      <c r="L20" s="21" t="s">
        <v>104</v>
      </c>
      <c r="M20" s="34"/>
      <c r="N20" s="35"/>
      <c r="O20" s="35"/>
    </row>
    <row r="21" spans="1:15" x14ac:dyDescent="0.15">
      <c r="M21" s="34" t="s">
        <v>49</v>
      </c>
      <c r="N21" s="35" t="s">
        <v>74</v>
      </c>
      <c r="O21" s="35"/>
    </row>
    <row r="22" spans="1:15" x14ac:dyDescent="0.15">
      <c r="M22" s="34"/>
      <c r="N22" s="35"/>
      <c r="O22" s="35" t="s">
        <v>92</v>
      </c>
    </row>
    <row r="23" spans="1:15" x14ac:dyDescent="0.15">
      <c r="M23" s="34"/>
      <c r="N23" s="35"/>
      <c r="O23" s="35"/>
    </row>
    <row r="24" spans="1:15" x14ac:dyDescent="0.15">
      <c r="M24" s="34" t="s">
        <v>50</v>
      </c>
      <c r="N24" s="35" t="s">
        <v>75</v>
      </c>
      <c r="O24" s="35" t="s">
        <v>76</v>
      </c>
    </row>
    <row r="25" spans="1:15" x14ac:dyDescent="0.15">
      <c r="M25" s="34"/>
      <c r="N25" s="35"/>
      <c r="O25" s="35"/>
    </row>
    <row r="26" spans="1:15" x14ac:dyDescent="0.15">
      <c r="M26" s="34" t="s">
        <v>51</v>
      </c>
      <c r="N26" s="35" t="s">
        <v>77</v>
      </c>
      <c r="O26" s="35" t="s">
        <v>78</v>
      </c>
    </row>
    <row r="27" spans="1:15" x14ac:dyDescent="0.15">
      <c r="M27" s="34"/>
      <c r="N27" s="35"/>
      <c r="O27" s="35"/>
    </row>
    <row r="28" spans="1:15" x14ac:dyDescent="0.15">
      <c r="M28" s="34" t="s">
        <v>52</v>
      </c>
      <c r="N28" s="35" t="s">
        <v>79</v>
      </c>
      <c r="O28" s="35" t="s">
        <v>80</v>
      </c>
    </row>
    <row r="29" spans="1:15" x14ac:dyDescent="0.15">
      <c r="M29" s="34"/>
      <c r="N29" s="35"/>
      <c r="O29" s="35"/>
    </row>
    <row r="30" spans="1:15" x14ac:dyDescent="0.15">
      <c r="M30" s="34" t="s">
        <v>53</v>
      </c>
      <c r="N30" s="35" t="s">
        <v>81</v>
      </c>
      <c r="O30" s="35" t="s">
        <v>82</v>
      </c>
    </row>
    <row r="31" spans="1:15" x14ac:dyDescent="0.15">
      <c r="M31" s="34"/>
      <c r="N31" s="35"/>
      <c r="O31" s="35"/>
    </row>
    <row r="32" spans="1:15" x14ac:dyDescent="0.15">
      <c r="M32" s="34" t="s">
        <v>54</v>
      </c>
      <c r="N32" s="35" t="s">
        <v>83</v>
      </c>
      <c r="O32" s="35" t="s">
        <v>87</v>
      </c>
    </row>
    <row r="33" spans="1:18" x14ac:dyDescent="0.15">
      <c r="M33" s="34"/>
      <c r="N33" s="35"/>
      <c r="O33" s="35"/>
    </row>
    <row r="34" spans="1:18" x14ac:dyDescent="0.15">
      <c r="M34" s="34" t="s">
        <v>55</v>
      </c>
      <c r="N34" s="35" t="s">
        <v>84</v>
      </c>
      <c r="O34" s="35" t="s">
        <v>88</v>
      </c>
    </row>
    <row r="35" spans="1:18" x14ac:dyDescent="0.15">
      <c r="M35" s="34"/>
      <c r="N35" s="35"/>
      <c r="O35" s="35"/>
    </row>
    <row r="36" spans="1:18" x14ac:dyDescent="0.15">
      <c r="M36" s="36" t="s">
        <v>85</v>
      </c>
      <c r="N36" s="37" t="s">
        <v>86</v>
      </c>
      <c r="O36" s="37" t="s">
        <v>89</v>
      </c>
      <c r="P36" s="14"/>
      <c r="Q36" s="15"/>
      <c r="R36" s="15"/>
    </row>
    <row r="37" spans="1:18" x14ac:dyDescent="0.15">
      <c r="M37" s="34"/>
      <c r="N37" s="35"/>
      <c r="O37" s="38"/>
    </row>
    <row r="38" spans="1:18" x14ac:dyDescent="0.15">
      <c r="M38" s="34" t="s">
        <v>93</v>
      </c>
      <c r="N38" s="39" t="s">
        <v>94</v>
      </c>
      <c r="O38" s="35" t="s">
        <v>95</v>
      </c>
    </row>
    <row r="39" spans="1:18" x14ac:dyDescent="0.15">
      <c r="A39" s="4" t="s">
        <v>3</v>
      </c>
      <c r="B39" s="4" t="s">
        <v>9</v>
      </c>
      <c r="C39" s="4" t="s">
        <v>10</v>
      </c>
      <c r="D39" s="4" t="s">
        <v>11</v>
      </c>
      <c r="E39" s="4" t="s">
        <v>12</v>
      </c>
      <c r="F39" s="4" t="s">
        <v>13</v>
      </c>
      <c r="M39" s="34"/>
      <c r="N39" s="35"/>
      <c r="O39" s="35"/>
    </row>
    <row r="40" spans="1:18" x14ac:dyDescent="0.15">
      <c r="A40" s="1" t="s">
        <v>4</v>
      </c>
      <c r="B40" s="3">
        <v>8500</v>
      </c>
      <c r="C40" s="1">
        <v>350</v>
      </c>
      <c r="D40" s="1">
        <v>341</v>
      </c>
      <c r="E40" s="2">
        <f t="shared" ref="E40:E45" si="3">D40/C40</f>
        <v>0.97428571428571431</v>
      </c>
      <c r="F40" s="3">
        <f t="shared" ref="F40:F45" si="4">B40*D40</f>
        <v>2898500</v>
      </c>
      <c r="M40" s="34" t="s">
        <v>96</v>
      </c>
      <c r="N40" s="35" t="s">
        <v>97</v>
      </c>
      <c r="O40" s="35" t="s">
        <v>98</v>
      </c>
    </row>
    <row r="41" spans="1:18" x14ac:dyDescent="0.15">
      <c r="A41" s="1" t="s">
        <v>5</v>
      </c>
      <c r="B41" s="3">
        <v>5700</v>
      </c>
      <c r="C41" s="1">
        <v>600</v>
      </c>
      <c r="D41" s="1">
        <v>558</v>
      </c>
      <c r="E41" s="2">
        <f t="shared" si="3"/>
        <v>0.93</v>
      </c>
      <c r="F41" s="3">
        <f t="shared" si="4"/>
        <v>3180600</v>
      </c>
      <c r="M41" s="34"/>
      <c r="N41" s="35"/>
      <c r="O41" s="35"/>
    </row>
    <row r="42" spans="1:18" x14ac:dyDescent="0.15">
      <c r="A42" s="1" t="s">
        <v>6</v>
      </c>
      <c r="B42" s="3">
        <v>3000</v>
      </c>
      <c r="C42" s="1">
        <v>700</v>
      </c>
      <c r="D42" s="1">
        <v>426</v>
      </c>
      <c r="E42" s="2">
        <f t="shared" si="3"/>
        <v>0.60857142857142854</v>
      </c>
      <c r="F42" s="3">
        <f t="shared" si="4"/>
        <v>1278000</v>
      </c>
      <c r="M42" s="34" t="s">
        <v>99</v>
      </c>
      <c r="N42" s="35" t="s">
        <v>39</v>
      </c>
      <c r="O42" s="35" t="s">
        <v>100</v>
      </c>
    </row>
    <row r="43" spans="1:18" ht="14.25" x14ac:dyDescent="0.15">
      <c r="A43" s="1" t="s">
        <v>6</v>
      </c>
      <c r="B43" s="3">
        <v>3000</v>
      </c>
      <c r="C43" s="1">
        <v>700</v>
      </c>
      <c r="D43" s="1">
        <v>426</v>
      </c>
      <c r="E43" s="2">
        <f t="shared" si="3"/>
        <v>0.60857142857142854</v>
      </c>
      <c r="F43" s="3">
        <f t="shared" si="4"/>
        <v>1278000</v>
      </c>
      <c r="M43" s="32"/>
      <c r="O43" s="33"/>
    </row>
    <row r="44" spans="1:18" x14ac:dyDescent="0.15">
      <c r="A44" s="1" t="s">
        <v>7</v>
      </c>
      <c r="B44" s="3">
        <v>2000</v>
      </c>
      <c r="C44" s="1">
        <v>450</v>
      </c>
      <c r="D44" s="1">
        <v>362</v>
      </c>
      <c r="E44" s="2">
        <f t="shared" si="3"/>
        <v>0.80444444444444441</v>
      </c>
      <c r="F44" s="3">
        <f t="shared" si="4"/>
        <v>724000</v>
      </c>
      <c r="M44" s="30"/>
      <c r="N44" s="31"/>
      <c r="O44" s="31"/>
    </row>
    <row r="45" spans="1:18" x14ac:dyDescent="0.15">
      <c r="A45" s="1" t="s">
        <v>8</v>
      </c>
      <c r="B45" s="3">
        <v>1500</v>
      </c>
      <c r="C45" s="1">
        <v>500</v>
      </c>
      <c r="D45" s="1">
        <v>480</v>
      </c>
      <c r="E45" s="2">
        <f t="shared" si="3"/>
        <v>0.96</v>
      </c>
      <c r="F45" s="3">
        <f t="shared" si="4"/>
        <v>720000</v>
      </c>
      <c r="M45" s="30"/>
      <c r="N45" s="31"/>
      <c r="O45" s="31"/>
    </row>
    <row r="46" spans="1:18" x14ac:dyDescent="0.15">
      <c r="M46" s="30"/>
      <c r="N46" s="31"/>
      <c r="O46" s="31"/>
    </row>
    <row r="47" spans="1:18" x14ac:dyDescent="0.15">
      <c r="M47" s="13"/>
    </row>
  </sheetData>
  <phoneticPr fontId="2"/>
  <printOptions horizontalCentered="1" verticalCentered="1" headings="1" gridLines="1"/>
  <pageMargins left="0.23622047244094491" right="0.23622047244094491" top="0.35433070866141736" bottom="0.35433070866141736" header="0" footer="0"/>
  <pageSetup paperSize="9" scale="8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保 藤田</cp:lastModifiedBy>
  <cp:lastPrinted>2026-07-28T14:13:55Z</cp:lastPrinted>
  <dcterms:created xsi:type="dcterms:W3CDTF">2019-07-05T01:45:50Z</dcterms:created>
  <dcterms:modified xsi:type="dcterms:W3CDTF">2026-07-28T14:46:25Z</dcterms:modified>
</cp:coreProperties>
</file>